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Y3 CCP Analysis" sheetId="1" r:id="rId1"/>
  </sheets>
  <definedNames>
    <definedName name="_xlnm.Print_Area" localSheetId="0">'EY3 CCP Analysis'!$A$1:$H$28</definedName>
  </definedNames>
  <calcPr fullCalcOnLoad="1"/>
</workbook>
</file>

<file path=xl/sharedStrings.xml><?xml version="1.0" encoding="utf-8"?>
<sst xmlns="http://schemas.openxmlformats.org/spreadsheetml/2006/main" count="53" uniqueCount="32">
  <si>
    <t>Lexmark Stated Yield @ 5%</t>
  </si>
  <si>
    <t>Pages printed assuming 5% coverage</t>
  </si>
  <si>
    <t>Cost Per Page @ 5% Coverage</t>
  </si>
  <si>
    <t>Total Cost</t>
  </si>
  <si>
    <t>Optra S</t>
  </si>
  <si>
    <t>Total</t>
  </si>
  <si>
    <t>Printer Model</t>
  </si>
  <si>
    <t>T630</t>
  </si>
  <si>
    <t>Optra T</t>
  </si>
  <si>
    <t>Historical Unit Usage/Yr</t>
  </si>
  <si>
    <t>12A5845</t>
  </si>
  <si>
    <t>12A7462</t>
  </si>
  <si>
    <t>Part Number</t>
  </si>
  <si>
    <t>122-TGB-1382625</t>
  </si>
  <si>
    <t>122-TGB-12A5745</t>
  </si>
  <si>
    <t>122-ELT-12A7462</t>
  </si>
  <si>
    <t>Lexmark OEM High Yield Cartridge (MSRP)</t>
  </si>
  <si>
    <t>EY3 Cost Per Page Analysis</t>
  </si>
  <si>
    <t xml:space="preserve">Lexmark OEM High Yield </t>
  </si>
  <si>
    <t>ECO Elite Std High Yield Cartridge (MSRP)</t>
  </si>
  <si>
    <t>ECO Elite EY3 Extended Yield Cartridge (MSRP)</t>
  </si>
  <si>
    <t>ECO Elite High Yield Compatible</t>
  </si>
  <si>
    <t>ECO Elite EY3 Extended Yield Compatible</t>
  </si>
  <si>
    <t>122-EY3-1382625</t>
  </si>
  <si>
    <t>122-EY3-OCC5745</t>
  </si>
  <si>
    <t>122-ELT-12A7465</t>
  </si>
  <si>
    <t>less units purchased/handled</t>
  </si>
  <si>
    <t>savings over Lexmark OEM option</t>
  </si>
  <si>
    <t>savings over ECO Elite STD High Yield option</t>
  </si>
  <si>
    <t>EY3 CCP Analysis Summary</t>
  </si>
  <si>
    <t>eco</t>
  </si>
  <si>
    <t>ECO Elite Stated Yield @ 5%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</si>
</sst>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0"/>
    <numFmt numFmtId="167" formatCode="#,##0.00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_);_(&quot;$&quot;* \(#,##0.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71" fontId="0" fillId="0" borderId="3" xfId="17" applyNumberFormat="1" applyBorder="1" applyAlignment="1">
      <alignment/>
    </xf>
    <xf numFmtId="171" fontId="0" fillId="0" borderId="5" xfId="17" applyNumberFormat="1" applyBorder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3" fontId="4" fillId="0" borderId="3" xfId="0" applyNumberFormat="1" applyFont="1" applyBorder="1" applyAlignment="1" applyProtection="1">
      <alignment horizontal="center"/>
      <protection locked="0"/>
    </xf>
    <xf numFmtId="44" fontId="4" fillId="0" borderId="3" xfId="17" applyFont="1" applyBorder="1" applyAlignment="1" applyProtection="1">
      <alignment/>
      <protection locked="0"/>
    </xf>
    <xf numFmtId="3" fontId="4" fillId="0" borderId="5" xfId="0" applyNumberFormat="1" applyFont="1" applyBorder="1" applyAlignment="1" applyProtection="1">
      <alignment horizontal="center"/>
      <protection locked="0"/>
    </xf>
    <xf numFmtId="44" fontId="4" fillId="0" borderId="5" xfId="17" applyFont="1" applyBorder="1" applyAlignment="1" applyProtection="1">
      <alignment/>
      <protection locked="0"/>
    </xf>
    <xf numFmtId="165" fontId="4" fillId="0" borderId="3" xfId="0" applyNumberFormat="1" applyFont="1" applyBorder="1" applyAlignment="1" applyProtection="1">
      <alignment/>
      <protection locked="0"/>
    </xf>
    <xf numFmtId="165" fontId="4" fillId="0" borderId="18" xfId="0" applyNumberFormat="1" applyFont="1" applyBorder="1" applyAlignment="1" applyProtection="1">
      <alignment/>
      <protection locked="0"/>
    </xf>
    <xf numFmtId="171" fontId="1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809625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57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28575</xdr:rowOff>
    </xdr:from>
    <xdr:to>
      <xdr:col>8</xdr:col>
      <xdr:colOff>161925</xdr:colOff>
      <xdr:row>3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6991350" y="28575"/>
          <a:ext cx="962025" cy="590550"/>
          <a:chOff x="27" y="886"/>
          <a:chExt cx="134" cy="8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" y="886"/>
            <a:ext cx="120" cy="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5"/>
          <xdr:cNvSpPr>
            <a:spLocks/>
          </xdr:cNvSpPr>
        </xdr:nvSpPr>
        <xdr:spPr>
          <a:xfrm>
            <a:off x="107" y="958"/>
            <a:ext cx="54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3.421875" style="0" customWidth="1"/>
    <col min="2" max="2" width="17.28125" style="0" customWidth="1"/>
    <col min="3" max="3" width="12.7109375" style="0" customWidth="1"/>
    <col min="4" max="4" width="16.8515625" style="0" customWidth="1"/>
    <col min="5" max="5" width="13.7109375" style="0" customWidth="1"/>
    <col min="6" max="6" width="15.7109375" style="0" customWidth="1"/>
    <col min="7" max="7" width="12.421875" style="0" customWidth="1"/>
    <col min="8" max="8" width="14.7109375" style="0" customWidth="1"/>
    <col min="14" max="14" width="12.140625" style="0" customWidth="1"/>
  </cols>
  <sheetData>
    <row r="1" spans="1:17" ht="23.25">
      <c r="A1" s="24" t="s">
        <v>17</v>
      </c>
      <c r="B1" s="24"/>
      <c r="C1" s="24"/>
      <c r="D1" s="24"/>
      <c r="E1" s="24"/>
      <c r="F1" s="24"/>
      <c r="G1" s="24"/>
      <c r="H1" s="24"/>
      <c r="Q1" t="s">
        <v>30</v>
      </c>
    </row>
    <row r="4" ht="13.5" thickBot="1">
      <c r="A4" s="9" t="s">
        <v>18</v>
      </c>
    </row>
    <row r="5" spans="1:8" ht="38.25">
      <c r="A5" s="12" t="s">
        <v>6</v>
      </c>
      <c r="B5" s="1" t="s">
        <v>12</v>
      </c>
      <c r="C5" s="1" t="s">
        <v>9</v>
      </c>
      <c r="D5" s="1" t="s">
        <v>16</v>
      </c>
      <c r="E5" s="2" t="s">
        <v>0</v>
      </c>
      <c r="F5" s="2" t="s">
        <v>1</v>
      </c>
      <c r="G5" s="1" t="s">
        <v>2</v>
      </c>
      <c r="H5" s="3" t="s">
        <v>3</v>
      </c>
    </row>
    <row r="6" spans="1:8" ht="12.75">
      <c r="A6" s="13" t="s">
        <v>4</v>
      </c>
      <c r="B6" s="16">
        <v>1382925</v>
      </c>
      <c r="C6" s="36">
        <v>4000</v>
      </c>
      <c r="D6" s="37">
        <v>227</v>
      </c>
      <c r="E6" s="4">
        <v>17600</v>
      </c>
      <c r="F6" s="4">
        <f>E6*C6</f>
        <v>70400000</v>
      </c>
      <c r="G6" s="20">
        <f>D6/17600</f>
        <v>0.012897727272727273</v>
      </c>
      <c r="H6" s="5">
        <f>C6*D6</f>
        <v>908000</v>
      </c>
    </row>
    <row r="7" spans="1:8" ht="12.75">
      <c r="A7" s="13" t="s">
        <v>8</v>
      </c>
      <c r="B7" s="16" t="s">
        <v>10</v>
      </c>
      <c r="C7" s="36">
        <v>3000</v>
      </c>
      <c r="D7" s="37">
        <v>326</v>
      </c>
      <c r="E7" s="4">
        <v>25000</v>
      </c>
      <c r="F7" s="4">
        <f>E7*C7</f>
        <v>75000000</v>
      </c>
      <c r="G7" s="20">
        <f>D7/17600</f>
        <v>0.018522727272727274</v>
      </c>
      <c r="H7" s="5">
        <f>C7*D7</f>
        <v>978000</v>
      </c>
    </row>
    <row r="8" spans="1:8" ht="13.5" thickBot="1">
      <c r="A8" s="14" t="s">
        <v>7</v>
      </c>
      <c r="B8" s="17" t="s">
        <v>11</v>
      </c>
      <c r="C8" s="38">
        <v>1000</v>
      </c>
      <c r="D8" s="39">
        <v>330</v>
      </c>
      <c r="E8" s="6">
        <v>21000</v>
      </c>
      <c r="F8" s="6">
        <f>E8*C8</f>
        <v>21000000</v>
      </c>
      <c r="G8" s="21">
        <f>D8/17600</f>
        <v>0.01875</v>
      </c>
      <c r="H8" s="7">
        <f>C8*D8</f>
        <v>330000</v>
      </c>
    </row>
    <row r="9" spans="1:8" ht="12.75">
      <c r="A9" s="15" t="s">
        <v>5</v>
      </c>
      <c r="B9" s="15"/>
      <c r="C9" s="22">
        <f>SUM(C6:C8)</f>
        <v>8000</v>
      </c>
      <c r="D9" s="9"/>
      <c r="E9" s="8"/>
      <c r="F9" s="8">
        <f>SUM(F6:F8)</f>
        <v>166400000</v>
      </c>
      <c r="G9" s="42">
        <f>H9/F9</f>
        <v>0.013317307692307693</v>
      </c>
      <c r="H9" s="11">
        <f>SUM(H6:H8)</f>
        <v>2216000</v>
      </c>
    </row>
    <row r="10" spans="1:8" ht="12.75">
      <c r="A10" s="15"/>
      <c r="B10" s="15"/>
      <c r="C10" s="22"/>
      <c r="D10" s="9"/>
      <c r="E10" s="8"/>
      <c r="F10" s="8"/>
      <c r="G10" s="10"/>
      <c r="H10" s="11"/>
    </row>
    <row r="11" ht="13.5" thickBot="1">
      <c r="A11" s="9" t="s">
        <v>21</v>
      </c>
    </row>
    <row r="12" spans="1:8" ht="38.25">
      <c r="A12" s="12" t="s">
        <v>6</v>
      </c>
      <c r="B12" s="1" t="s">
        <v>12</v>
      </c>
      <c r="C12" s="1" t="s">
        <v>9</v>
      </c>
      <c r="D12" s="1" t="s">
        <v>19</v>
      </c>
      <c r="E12" s="2" t="s">
        <v>31</v>
      </c>
      <c r="F12" s="2" t="s">
        <v>1</v>
      </c>
      <c r="G12" s="1" t="s">
        <v>2</v>
      </c>
      <c r="H12" s="3" t="s">
        <v>3</v>
      </c>
    </row>
    <row r="13" spans="1:8" ht="12.75">
      <c r="A13" s="13" t="s">
        <v>4</v>
      </c>
      <c r="B13" s="16" t="s">
        <v>13</v>
      </c>
      <c r="C13" s="18">
        <f>C6</f>
        <v>4000</v>
      </c>
      <c r="D13" s="40">
        <v>102.38</v>
      </c>
      <c r="E13" s="4">
        <v>17600</v>
      </c>
      <c r="F13" s="4">
        <f>E13*C13</f>
        <v>70400000</v>
      </c>
      <c r="G13" s="20">
        <f>D13/17600</f>
        <v>0.005817045454545454</v>
      </c>
      <c r="H13" s="5">
        <f>C13*D13</f>
        <v>409520</v>
      </c>
    </row>
    <row r="14" spans="1:8" ht="12.75">
      <c r="A14" s="13" t="s">
        <v>8</v>
      </c>
      <c r="B14" s="16" t="s">
        <v>14</v>
      </c>
      <c r="C14" s="18">
        <f>C7</f>
        <v>3000</v>
      </c>
      <c r="D14" s="40">
        <v>110.78</v>
      </c>
      <c r="E14" s="4">
        <v>25000</v>
      </c>
      <c r="F14" s="4">
        <f>E14*C14</f>
        <v>75000000</v>
      </c>
      <c r="G14" s="20">
        <f>D14/17600</f>
        <v>0.006294318181818182</v>
      </c>
      <c r="H14" s="5">
        <f>C14*D14</f>
        <v>332340</v>
      </c>
    </row>
    <row r="15" spans="1:8" ht="13.5" thickBot="1">
      <c r="A15" s="14" t="s">
        <v>7</v>
      </c>
      <c r="B15" s="17" t="s">
        <v>15</v>
      </c>
      <c r="C15" s="19">
        <f>C8</f>
        <v>1000</v>
      </c>
      <c r="D15" s="41">
        <v>214.83</v>
      </c>
      <c r="E15" s="6">
        <v>21000</v>
      </c>
      <c r="F15" s="6">
        <f>E15*C15</f>
        <v>21000000</v>
      </c>
      <c r="G15" s="21">
        <f>D15/17600</f>
        <v>0.01220625</v>
      </c>
      <c r="H15" s="7">
        <f>C15*D15</f>
        <v>214830</v>
      </c>
    </row>
    <row r="16" spans="1:8" ht="12.75">
      <c r="A16" s="15" t="s">
        <v>5</v>
      </c>
      <c r="B16" s="15"/>
      <c r="C16" s="22">
        <f>SUM(C13:C15)</f>
        <v>8000</v>
      </c>
      <c r="D16" s="9"/>
      <c r="E16" s="8"/>
      <c r="F16" s="8">
        <f>SUM(F13:F15)</f>
        <v>166400000</v>
      </c>
      <c r="G16" s="42">
        <f>H16/F16</f>
        <v>0.0057493389423076925</v>
      </c>
      <c r="H16" s="11">
        <f>SUM(H13:H15)</f>
        <v>956690</v>
      </c>
    </row>
    <row r="17" spans="1:8" ht="12.75">
      <c r="A17" s="15"/>
      <c r="B17" s="15"/>
      <c r="C17" s="22"/>
      <c r="D17" s="9"/>
      <c r="E17" s="8"/>
      <c r="F17" s="8"/>
      <c r="G17" s="10"/>
      <c r="H17" s="11"/>
    </row>
    <row r="18" ht="13.5" thickBot="1">
      <c r="A18" s="9" t="s">
        <v>22</v>
      </c>
    </row>
    <row r="19" spans="1:8" ht="38.25">
      <c r="A19" s="12" t="s">
        <v>6</v>
      </c>
      <c r="B19" s="1" t="s">
        <v>12</v>
      </c>
      <c r="C19" s="1" t="s">
        <v>9</v>
      </c>
      <c r="D19" s="1" t="s">
        <v>20</v>
      </c>
      <c r="E19" s="2" t="s">
        <v>31</v>
      </c>
      <c r="F19" s="2" t="s">
        <v>1</v>
      </c>
      <c r="G19" s="1" t="s">
        <v>2</v>
      </c>
      <c r="H19" s="3" t="s">
        <v>3</v>
      </c>
    </row>
    <row r="20" spans="1:8" ht="12.75">
      <c r="A20" s="13" t="s">
        <v>4</v>
      </c>
      <c r="B20" s="16" t="s">
        <v>23</v>
      </c>
      <c r="C20" s="18">
        <f>F13/E20</f>
        <v>2816</v>
      </c>
      <c r="D20" s="40">
        <v>109.73</v>
      </c>
      <c r="E20" s="4">
        <v>25000</v>
      </c>
      <c r="F20" s="4">
        <f>E20*C20</f>
        <v>70400000</v>
      </c>
      <c r="G20" s="20">
        <f>D20/17600</f>
        <v>0.006234659090909091</v>
      </c>
      <c r="H20" s="5">
        <f>C20*D20</f>
        <v>308999.68</v>
      </c>
    </row>
    <row r="21" spans="1:8" ht="12.75">
      <c r="A21" s="13" t="s">
        <v>8</v>
      </c>
      <c r="B21" s="16" t="s">
        <v>24</v>
      </c>
      <c r="C21" s="18">
        <f>F14/E21</f>
        <v>2307.6923076923076</v>
      </c>
      <c r="D21" s="40">
        <v>118.13</v>
      </c>
      <c r="E21" s="4">
        <v>32500</v>
      </c>
      <c r="F21" s="4">
        <f>E21*C21</f>
        <v>75000000</v>
      </c>
      <c r="G21" s="20">
        <f>D21/17600</f>
        <v>0.006711931818181818</v>
      </c>
      <c r="H21" s="5">
        <f>C21*D21</f>
        <v>272607.6923076923</v>
      </c>
    </row>
    <row r="22" spans="1:8" ht="13.5" thickBot="1">
      <c r="A22" s="14" t="s">
        <v>7</v>
      </c>
      <c r="B22" s="17" t="s">
        <v>25</v>
      </c>
      <c r="C22" s="19">
        <f>F15/E22</f>
        <v>656.25</v>
      </c>
      <c r="D22" s="41">
        <v>231.11</v>
      </c>
      <c r="E22" s="6">
        <v>32000</v>
      </c>
      <c r="F22" s="6">
        <f>E22*C22</f>
        <v>21000000</v>
      </c>
      <c r="G22" s="21">
        <f>D22/17600</f>
        <v>0.01313125</v>
      </c>
      <c r="H22" s="7">
        <f>C22*D22</f>
        <v>151665.9375</v>
      </c>
    </row>
    <row r="23" spans="1:8" ht="12.75">
      <c r="A23" s="15" t="s">
        <v>5</v>
      </c>
      <c r="B23" s="15"/>
      <c r="C23" s="22">
        <f>SUM(C20:C22)</f>
        <v>5779.942307692308</v>
      </c>
      <c r="D23" s="9"/>
      <c r="E23" s="8"/>
      <c r="F23" s="8">
        <f>SUM(F20:F22)</f>
        <v>166400000</v>
      </c>
      <c r="G23" s="42">
        <f>H23/F23</f>
        <v>0.004406690563748151</v>
      </c>
      <c r="H23" s="11">
        <f>SUM(H20:H22)</f>
        <v>733273.3098076923</v>
      </c>
    </row>
    <row r="24" spans="1:8" ht="12.75">
      <c r="A24" s="15"/>
      <c r="B24" s="15"/>
      <c r="C24" s="22"/>
      <c r="D24" s="9"/>
      <c r="E24" s="8"/>
      <c r="F24" s="8"/>
      <c r="G24" s="10"/>
      <c r="H24" s="11"/>
    </row>
    <row r="25" spans="1:8" ht="13.5" thickBot="1">
      <c r="A25" s="15" t="s">
        <v>29</v>
      </c>
      <c r="B25" s="15"/>
      <c r="C25" s="22"/>
      <c r="D25" s="9"/>
      <c r="E25" s="8"/>
      <c r="F25" s="8"/>
      <c r="G25" s="10"/>
      <c r="H25" s="11"/>
    </row>
    <row r="26" spans="1:8" ht="12.75">
      <c r="A26" s="33">
        <f>C16-C23</f>
        <v>2220.0576923076924</v>
      </c>
      <c r="B26" s="25" t="s">
        <v>26</v>
      </c>
      <c r="C26" s="26"/>
      <c r="D26" s="27"/>
      <c r="E26" s="8"/>
      <c r="F26" s="8"/>
      <c r="G26" s="10"/>
      <c r="H26" s="11"/>
    </row>
    <row r="27" spans="1:8" ht="12.75">
      <c r="A27" s="34">
        <f>H9-H23</f>
        <v>1482726.6901923078</v>
      </c>
      <c r="B27" s="23" t="s">
        <v>27</v>
      </c>
      <c r="C27" s="28"/>
      <c r="D27" s="29"/>
      <c r="E27" s="8"/>
      <c r="F27" s="8"/>
      <c r="G27" s="10"/>
      <c r="H27" s="11"/>
    </row>
    <row r="28" spans="1:8" ht="13.5" thickBot="1">
      <c r="A28" s="35">
        <f>H16-H23</f>
        <v>223416.6901923077</v>
      </c>
      <c r="B28" s="30" t="s">
        <v>28</v>
      </c>
      <c r="C28" s="31"/>
      <c r="D28" s="32"/>
      <c r="E28" s="8"/>
      <c r="F28" s="8"/>
      <c r="G28" s="10"/>
      <c r="H28" s="11"/>
    </row>
    <row r="29" spans="1:8" ht="12.75">
      <c r="A29" s="15"/>
      <c r="B29" s="15"/>
      <c r="C29" s="22"/>
      <c r="D29" s="9"/>
      <c r="E29" s="8"/>
      <c r="F29" s="8"/>
      <c r="G29" s="10"/>
      <c r="H29" s="11"/>
    </row>
    <row r="30" spans="1:8" ht="12.75">
      <c r="A30" s="15"/>
      <c r="B30" s="15"/>
      <c r="C30" s="22"/>
      <c r="D30" s="9"/>
      <c r="E30" s="8"/>
      <c r="F30" s="8"/>
      <c r="G30" s="10"/>
      <c r="H30" s="11"/>
    </row>
    <row r="31" spans="1:8" ht="12.75">
      <c r="A31" s="15"/>
      <c r="B31" s="15"/>
      <c r="C31" s="22"/>
      <c r="D31" s="9"/>
      <c r="E31" s="8"/>
      <c r="F31" s="8"/>
      <c r="G31" s="10"/>
      <c r="H31" s="11"/>
    </row>
  </sheetData>
  <sheetProtection password="CC76" sheet="1" objects="1" scenarios="1"/>
  <mergeCells count="1">
    <mergeCell ref="A1:H1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MIS</cp:lastModifiedBy>
  <cp:lastPrinted>2005-01-20T22:55:53Z</cp:lastPrinted>
  <dcterms:created xsi:type="dcterms:W3CDTF">2005-01-20T21:53:16Z</dcterms:created>
  <dcterms:modified xsi:type="dcterms:W3CDTF">2005-01-20T22:56:13Z</dcterms:modified>
  <cp:category/>
  <cp:version/>
  <cp:contentType/>
  <cp:contentStatus/>
</cp:coreProperties>
</file>